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<sst xmlns="http://schemas.openxmlformats.org/spreadsheetml/2006/main" count="158" uniqueCount="158">
  <si>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</si>
  <si>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</si>
  <si>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</si>
  <si>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</si>
  <si>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</si>
  <si>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</si>
  <si>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</si>
  <si>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</si>
  <si>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</si>
  <si>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</si>
  <si>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</si>
  <si>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</si>
  <si>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</si>
  <si>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</si>
  <si>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</si>
  <si>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</si>
  <si>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</si>
  <si>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</si>
  <si>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</si>
  <si>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</si>
  <si>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</si>
  <si>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</si>
  <si>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</si>
  <si>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</si>
  <si>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</si>
  <si>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</si>
  <si>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</si>
  <si>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</si>
  <si>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</si>
  <si>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</si>
  <si>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</si>
  <si>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</si>
  <si>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</si>
  <si>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</si>
  <si>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</si>
  <si>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</si>
  <si>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</si>
  <si>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</si>
  <si>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</si>
  <si>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</si>
  <si>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</si>
  <si>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</si>
  <si>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</si>
  <si>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</si>
  <si>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</si>
  <si>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</si>
  <si>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</si>
  <si>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</si>
  <si>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</si>
  <si>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</si>
  <si>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</si>
  <si>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</si>
  <si>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</si>
  <si>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</si>
  <si>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</si>
  <si>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</si>
  <si>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</si>
  <si>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</si>
  <si>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</si>
  <si>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</si>
  <si>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</si>
  <si>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</si>
  <si>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</si>
  <si>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</si>
  <si>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</si>
  <si>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</si>
  <si>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</si>
  <si>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</si>
  <si>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</si>
  <si>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</si>
  <si>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</si>
  <si>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</si>
  <si>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</si>
  <si>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</si>
  <si>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</si>
  <si>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</si>
  <si>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</si>
  <si>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</si>
  <si>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</si>
  <si>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</si>
  <si>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</si>
  <si>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</si>
  <si>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</si>
  <si>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</si>
  <si>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</si>
  <si>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</si>
  <si>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</si>
  <si>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</si>
  <si>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</si>
  <si>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</si>
  <si>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</si>
  <si>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</si>
  <si>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</si>
  <si>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</si>
  <si>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</si>
  <si>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</si>
  <si>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</si>
  <si>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</si>
  <si>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</si>
  <si>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</si>
  <si>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</si>
  <si>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</si>
  <si>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</si>
  <si>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</si>
  <si>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</si>
  <si>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</si>
  <si>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</si>
  <si>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</si>
  <si>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</si>
  <si>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</si>
  <si>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</si>
  <si>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</si>
  <si>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</si>
  <si>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</si>
  <si>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</si>
  <si>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</si>
  <si>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</si>
  <si>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</si>
  <si>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</si>
  <si>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</si>
  <si>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</si>
  <si>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</si>
  <si>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</si>
  <si>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</si>
  <si>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</si>
  <si>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</si>
  <si>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</si>
  <si>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</si>
  <si>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</si>
  <si>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</si>
  <si>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</si>
  <si>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</si>
  <si>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</si>
  <si>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</si>
  <si>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</si>
  <si>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</si>
  <si>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</si>
  <si>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</si>
  <si>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</si>
  <si>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</si>
  <si>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</si>
  <si>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</si>
  <si>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</si>
  <si>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</si>
  <si>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</si>
  <si>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</si>
  <si>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</si>
  <si>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</si>
  <si>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</si>
  <si>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</si>
  <si>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</si>
  <si>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</si>
  <si>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</si>
  <si>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</si>
  <si>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Уточненные бюджетные назначения
на 2018 год</t>
  </si>
  <si>
    <t>Сведения об исполнении областного бюджета Брянской области за 9 месяцев 2018 года по расходам в разрезе разделов и подразделов классификации расходов</t>
  </si>
  <si>
    <t>Кассовое исполнение
за 9 месяцев
2018 года</t>
  </si>
  <si>
    <t>(в рублях)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</si>
</sst>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" fontId="42" fillId="0" borderId="10">
      <alignment horizontal="right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6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4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6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2"/>
  <sheetViews>
    <sheetView tabSelected="1" view="pageBreakPreview" zoomScaleSheetLayoutView="100" zoomScalePageLayoutView="0" workbookViewId="0" topLeftCell="A1">
      <selection activeCell="D79" sqref="D79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4" width="19.8515625" style="0" customWidth="1"/>
    <col min="5" max="5" width="15.421875" style="0" customWidth="1"/>
  </cols>
  <sheetData>
    <row r="1" spans="1:4" ht="15">
      <c r="A1" s="19"/>
      <c r="B1" s="19"/>
      <c r="C1" s="19"/>
      <c r="D1" s="19"/>
    </row>
    <row r="2" spans="1:5" s="3" customFormat="1" ht="40.5" customHeight="1">
      <c r="A2" s="24" t="s">
        <v>155</v>
      </c>
      <c r="B2" s="24"/>
      <c r="C2" s="24"/>
      <c r="D2" s="24"/>
      <c r="E2" s="24"/>
    </row>
    <row r="3" spans="1:5" s="3" customFormat="1" ht="15.75">
      <c r="A3" s="4"/>
      <c r="B3" s="4"/>
      <c r="C3" s="20"/>
      <c r="D3" s="20"/>
      <c r="E3" s="5" t="s">
        <v>157</v>
      </c>
    </row>
    <row r="4" spans="1:5" s="3" customFormat="1" ht="22.5" customHeight="1">
      <c r="A4" s="16" t="s">
        <v>150</v>
      </c>
      <c r="B4" s="16" t="s">
        <v>151</v>
      </c>
      <c r="C4" s="21" t="s">
        <v>154</v>
      </c>
      <c r="D4" s="21" t="s">
        <v>156</v>
      </c>
      <c r="E4" s="21" t="s">
        <v>153</v>
      </c>
    </row>
    <row r="5" spans="1:5" s="3" customFormat="1" ht="25.5" customHeight="1">
      <c r="A5" s="17"/>
      <c r="B5" s="17"/>
      <c r="C5" s="22"/>
      <c r="D5" s="22"/>
      <c r="E5" s="22"/>
    </row>
    <row r="6" spans="1:5" s="3" customFormat="1" ht="31.5" customHeight="1">
      <c r="A6" s="18"/>
      <c r="B6" s="18"/>
      <c r="C6" s="23"/>
      <c r="D6" s="23"/>
      <c r="E6" s="23"/>
    </row>
    <row r="7" spans="1:5" ht="18" customHeight="1">
      <c r="A7" s="11" t="s">
        <v>103</v>
      </c>
      <c r="B7" s="12" t="s">
        <v>6</v>
      </c>
      <c r="C7" s="6">
        <f>C8+C9+C10+C11+C12+C13+C14+C15</f>
        <v>1497610045.9699998</v>
      </c>
      <c r="D7" s="6">
        <f>D8+D9+D10+D11+D12+D13+D14+D15</f>
        <v>829422523.38</v>
      </c>
      <c r="E7" s="7">
        <f>D7/C7*100</f>
        <v>55.38307689721621</v>
      </c>
    </row>
    <row r="8" spans="1:5" ht="47.25">
      <c r="A8" s="10" t="s">
        <v>139</v>
      </c>
      <c r="B8" s="13" t="s">
        <v>42</v>
      </c>
      <c r="C8" s="25">
        <v>5538488</v>
      </c>
      <c r="D8" s="25">
        <v>3645610.67</v>
      </c>
      <c r="E8" s="8">
        <f aca="true" t="shared" si="0" ref="E8:E71">D8/C8*100</f>
        <v>65.82321149743396</v>
      </c>
    </row>
    <row r="9" spans="1:5" ht="52.5" customHeight="1">
      <c r="A9" s="10" t="s">
        <v>91</v>
      </c>
      <c r="B9" s="13" t="s">
        <v>55</v>
      </c>
      <c r="C9" s="25">
        <v>128245231</v>
      </c>
      <c r="D9" s="25">
        <v>91146205.36</v>
      </c>
      <c r="E9" s="8">
        <f t="shared" si="0"/>
        <v>71.0718087910809</v>
      </c>
    </row>
    <row r="10" spans="1:5" ht="63">
      <c r="A10" s="10" t="s">
        <v>19</v>
      </c>
      <c r="B10" s="13" t="s">
        <v>72</v>
      </c>
      <c r="C10" s="25">
        <v>235532637.8</v>
      </c>
      <c r="D10" s="25">
        <v>146283999.18</v>
      </c>
      <c r="E10" s="8">
        <f t="shared" si="0"/>
        <v>62.107740373635814</v>
      </c>
    </row>
    <row r="11" spans="1:5" ht="15.75">
      <c r="A11" s="10" t="s">
        <v>31</v>
      </c>
      <c r="B11" s="13" t="s">
        <v>89</v>
      </c>
      <c r="C11" s="25">
        <v>190555840</v>
      </c>
      <c r="D11" s="25">
        <v>131284384.71</v>
      </c>
      <c r="E11" s="8">
        <f t="shared" si="0"/>
        <v>68.89549263355035</v>
      </c>
    </row>
    <row r="12" spans="1:5" ht="47.25">
      <c r="A12" s="10" t="s">
        <v>82</v>
      </c>
      <c r="B12" s="13" t="s">
        <v>107</v>
      </c>
      <c r="C12" s="25">
        <v>116457128</v>
      </c>
      <c r="D12" s="25">
        <v>85312309.94</v>
      </c>
      <c r="E12" s="8">
        <f t="shared" si="0"/>
        <v>73.25640895076856</v>
      </c>
    </row>
    <row r="13" spans="1:5" ht="15.75">
      <c r="A13" s="10" t="s">
        <v>11</v>
      </c>
      <c r="B13" s="13" t="s">
        <v>121</v>
      </c>
      <c r="C13" s="25">
        <v>73332493</v>
      </c>
      <c r="D13" s="25">
        <v>30096553.63</v>
      </c>
      <c r="E13" s="8">
        <f t="shared" si="0"/>
        <v>41.0412252451311</v>
      </c>
    </row>
    <row r="14" spans="1:5" ht="15.75">
      <c r="A14" s="10" t="s">
        <v>147</v>
      </c>
      <c r="B14" s="13" t="s">
        <v>126</v>
      </c>
      <c r="C14" s="25">
        <v>70000000</v>
      </c>
      <c r="D14" s="25">
        <v>0</v>
      </c>
      <c r="E14" s="8">
        <f t="shared" si="0"/>
        <v>0</v>
      </c>
    </row>
    <row r="15" spans="1:5" ht="15.75">
      <c r="A15" s="10" t="s">
        <v>100</v>
      </c>
      <c r="B15" s="13" t="s">
        <v>9</v>
      </c>
      <c r="C15" s="25">
        <v>677948228.17</v>
      </c>
      <c r="D15" s="25">
        <v>341653459.89</v>
      </c>
      <c r="E15" s="8">
        <f t="shared" si="0"/>
        <v>50.39521392543976</v>
      </c>
    </row>
    <row r="16" spans="1:5" ht="15.75">
      <c r="A16" s="11" t="s">
        <v>135</v>
      </c>
      <c r="B16" s="12" t="s">
        <v>136</v>
      </c>
      <c r="C16" s="6">
        <f>C17+C18</f>
        <v>87073733.5</v>
      </c>
      <c r="D16" s="6">
        <f>D17+D18</f>
        <v>53598349.24</v>
      </c>
      <c r="E16" s="7">
        <f t="shared" si="0"/>
        <v>61.55512929740172</v>
      </c>
    </row>
    <row r="17" spans="1:5" ht="15.75">
      <c r="A17" s="10" t="s">
        <v>133</v>
      </c>
      <c r="B17" s="13" t="s">
        <v>28</v>
      </c>
      <c r="C17" s="25">
        <v>27649800</v>
      </c>
      <c r="D17" s="25">
        <v>18239700</v>
      </c>
      <c r="E17" s="8">
        <f t="shared" si="0"/>
        <v>65.96684243647331</v>
      </c>
    </row>
    <row r="18" spans="1:5" ht="15.75">
      <c r="A18" s="10" t="s">
        <v>26</v>
      </c>
      <c r="B18" s="13" t="s">
        <v>49</v>
      </c>
      <c r="C18" s="25">
        <v>59423933.5</v>
      </c>
      <c r="D18" s="25">
        <v>35358649.24</v>
      </c>
      <c r="E18" s="8">
        <f t="shared" si="0"/>
        <v>59.50237077456342</v>
      </c>
    </row>
    <row r="19" spans="1:5" ht="31.5">
      <c r="A19" s="11" t="s">
        <v>23</v>
      </c>
      <c r="B19" s="12" t="s">
        <v>106</v>
      </c>
      <c r="C19" s="6">
        <f>C20+C21+C22+C23</f>
        <v>549719147.05</v>
      </c>
      <c r="D19" s="6">
        <f>D20+D21+D22+D23</f>
        <v>376541413.41</v>
      </c>
      <c r="E19" s="7">
        <f t="shared" si="0"/>
        <v>68.49705261871686</v>
      </c>
    </row>
    <row r="20" spans="1:5" ht="47.25">
      <c r="A20" s="10" t="s">
        <v>119</v>
      </c>
      <c r="B20" s="13" t="s">
        <v>99</v>
      </c>
      <c r="C20" s="25">
        <v>128094476</v>
      </c>
      <c r="D20" s="25">
        <v>109251123.56</v>
      </c>
      <c r="E20" s="8">
        <f t="shared" si="0"/>
        <v>85.2894886427421</v>
      </c>
    </row>
    <row r="21" spans="1:5" ht="15.75">
      <c r="A21" s="10" t="s">
        <v>140</v>
      </c>
      <c r="B21" s="13" t="s">
        <v>52</v>
      </c>
      <c r="C21" s="25">
        <v>319743280</v>
      </c>
      <c r="D21" s="25">
        <v>206490652.41</v>
      </c>
      <c r="E21" s="8">
        <f t="shared" si="0"/>
        <v>64.58013829407142</v>
      </c>
    </row>
    <row r="22" spans="1:5" ht="15.75">
      <c r="A22" s="10" t="s">
        <v>86</v>
      </c>
      <c r="B22" s="13" t="s">
        <v>70</v>
      </c>
      <c r="C22" s="25">
        <v>4757800</v>
      </c>
      <c r="D22" s="25">
        <v>2511980</v>
      </c>
      <c r="E22" s="8">
        <f t="shared" si="0"/>
        <v>52.797091092521754</v>
      </c>
    </row>
    <row r="23" spans="1:5" ht="31.5">
      <c r="A23" s="10" t="s">
        <v>116</v>
      </c>
      <c r="B23" s="13" t="s">
        <v>114</v>
      </c>
      <c r="C23" s="25">
        <v>97123591.05</v>
      </c>
      <c r="D23" s="25">
        <v>58287657.44</v>
      </c>
      <c r="E23" s="8">
        <f t="shared" si="0"/>
        <v>60.01390270875903</v>
      </c>
    </row>
    <row r="24" spans="1:5" ht="15.75">
      <c r="A24" s="11" t="s">
        <v>137</v>
      </c>
      <c r="B24" s="12" t="s">
        <v>74</v>
      </c>
      <c r="C24" s="6">
        <f>C25+C26+C27+C28+C29+C30+C31+C32+C33</f>
        <v>16475875516.999998</v>
      </c>
      <c r="D24" s="6">
        <f>D25+D26+D27+D28+D29+D30+D31+D32+D33</f>
        <v>8796766355.519999</v>
      </c>
      <c r="E24" s="7">
        <f t="shared" si="0"/>
        <v>53.391799097070106</v>
      </c>
    </row>
    <row r="25" spans="1:5" ht="15.75">
      <c r="A25" s="10" t="s">
        <v>111</v>
      </c>
      <c r="B25" s="13" t="s">
        <v>87</v>
      </c>
      <c r="C25" s="25">
        <v>199119880</v>
      </c>
      <c r="D25" s="25">
        <v>131903497.18</v>
      </c>
      <c r="E25" s="8">
        <f t="shared" si="0"/>
        <v>66.24325867412134</v>
      </c>
    </row>
    <row r="26" spans="1:5" ht="15.75">
      <c r="A26" s="10" t="s">
        <v>39</v>
      </c>
      <c r="B26" s="13" t="s">
        <v>146</v>
      </c>
      <c r="C26" s="25">
        <v>200000</v>
      </c>
      <c r="D26" s="25">
        <v>0</v>
      </c>
      <c r="E26" s="8">
        <f t="shared" si="0"/>
        <v>0</v>
      </c>
    </row>
    <row r="27" spans="1:5" ht="15.75">
      <c r="A27" s="10" t="s">
        <v>57</v>
      </c>
      <c r="B27" s="13" t="s">
        <v>2</v>
      </c>
      <c r="C27" s="25">
        <v>10553014556.94</v>
      </c>
      <c r="D27" s="25">
        <v>4914568062.15</v>
      </c>
      <c r="E27" s="8">
        <f t="shared" si="0"/>
        <v>46.57027653693533</v>
      </c>
    </row>
    <row r="28" spans="1:5" ht="15.75">
      <c r="A28" s="10" t="s">
        <v>97</v>
      </c>
      <c r="B28" s="13" t="s">
        <v>17</v>
      </c>
      <c r="C28" s="25">
        <v>8328800</v>
      </c>
      <c r="D28" s="25">
        <v>433872.94</v>
      </c>
      <c r="E28" s="8">
        <f t="shared" si="0"/>
        <v>5.209309144174431</v>
      </c>
    </row>
    <row r="29" spans="1:5" ht="15.75">
      <c r="A29" s="10" t="s">
        <v>122</v>
      </c>
      <c r="B29" s="13" t="s">
        <v>38</v>
      </c>
      <c r="C29" s="25">
        <v>379648647</v>
      </c>
      <c r="D29" s="25">
        <v>228392711.74</v>
      </c>
      <c r="E29" s="8">
        <f t="shared" si="0"/>
        <v>60.15896896901097</v>
      </c>
    </row>
    <row r="30" spans="1:5" ht="15.75">
      <c r="A30" s="10" t="s">
        <v>36</v>
      </c>
      <c r="B30" s="13" t="s">
        <v>56</v>
      </c>
      <c r="C30" s="25">
        <v>831704672.72</v>
      </c>
      <c r="D30" s="25">
        <v>298279894.01</v>
      </c>
      <c r="E30" s="8">
        <f t="shared" si="0"/>
        <v>35.8636789949139</v>
      </c>
    </row>
    <row r="31" spans="1:5" ht="15.75">
      <c r="A31" s="10" t="s">
        <v>128</v>
      </c>
      <c r="B31" s="13" t="s">
        <v>67</v>
      </c>
      <c r="C31" s="25">
        <v>4142327429.9</v>
      </c>
      <c r="D31" s="25">
        <v>3070830796.55</v>
      </c>
      <c r="E31" s="8">
        <f t="shared" si="0"/>
        <v>74.1329807582143</v>
      </c>
    </row>
    <row r="32" spans="1:5" ht="15.75">
      <c r="A32" s="10" t="s">
        <v>30</v>
      </c>
      <c r="B32" s="13" t="s">
        <v>24</v>
      </c>
      <c r="C32" s="25">
        <v>18596811.88</v>
      </c>
      <c r="D32" s="25">
        <v>8635304.8</v>
      </c>
      <c r="E32" s="8">
        <f t="shared" si="0"/>
        <v>46.434328936170324</v>
      </c>
    </row>
    <row r="33" spans="1:5" ht="15.75">
      <c r="A33" s="10" t="s">
        <v>10</v>
      </c>
      <c r="B33" s="13" t="s">
        <v>58</v>
      </c>
      <c r="C33" s="25">
        <v>342934718.56</v>
      </c>
      <c r="D33" s="25">
        <v>143722216.15</v>
      </c>
      <c r="E33" s="8">
        <f t="shared" si="0"/>
        <v>41.90949716421154</v>
      </c>
    </row>
    <row r="34" spans="1:5" ht="15.75">
      <c r="A34" s="11" t="s">
        <v>134</v>
      </c>
      <c r="B34" s="12" t="s">
        <v>46</v>
      </c>
      <c r="C34" s="6">
        <f>C35+C36+C37+C38</f>
        <v>1235056614.19</v>
      </c>
      <c r="D34" s="6">
        <f>D35+D36+D37+D38</f>
        <v>289112320.89</v>
      </c>
      <c r="E34" s="7">
        <f t="shared" si="0"/>
        <v>23.408831430744694</v>
      </c>
    </row>
    <row r="35" spans="1:5" ht="15.75">
      <c r="A35" s="10" t="s">
        <v>8</v>
      </c>
      <c r="B35" s="13" t="s">
        <v>64</v>
      </c>
      <c r="C35" s="25">
        <v>47168974.79</v>
      </c>
      <c r="D35" s="25">
        <v>36618431.79</v>
      </c>
      <c r="E35" s="8">
        <f t="shared" si="0"/>
        <v>77.63245216379654</v>
      </c>
    </row>
    <row r="36" spans="1:5" ht="15.75">
      <c r="A36" s="10" t="s">
        <v>50</v>
      </c>
      <c r="B36" s="13" t="s">
        <v>78</v>
      </c>
      <c r="C36" s="25">
        <v>878753006.4</v>
      </c>
      <c r="D36" s="25">
        <v>194669541.38</v>
      </c>
      <c r="E36" s="8">
        <f t="shared" si="0"/>
        <v>22.15293034131462</v>
      </c>
    </row>
    <row r="37" spans="1:5" ht="15.75">
      <c r="A37" s="10" t="s">
        <v>60</v>
      </c>
      <c r="B37" s="13" t="s">
        <v>93</v>
      </c>
      <c r="C37" s="25">
        <v>273634457</v>
      </c>
      <c r="D37" s="25">
        <v>36192568.01</v>
      </c>
      <c r="E37" s="8">
        <f t="shared" si="0"/>
        <v>13.226612030808676</v>
      </c>
    </row>
    <row r="38" spans="1:5" ht="31.5">
      <c r="A38" s="10" t="s">
        <v>3</v>
      </c>
      <c r="B38" s="13" t="s">
        <v>131</v>
      </c>
      <c r="C38" s="25">
        <v>35500176</v>
      </c>
      <c r="D38" s="25">
        <v>21631779.71</v>
      </c>
      <c r="E38" s="8">
        <f t="shared" si="0"/>
        <v>60.93428863563945</v>
      </c>
    </row>
    <row r="39" spans="1:5" ht="15.75">
      <c r="A39" s="11" t="s">
        <v>145</v>
      </c>
      <c r="B39" s="12" t="s">
        <v>18</v>
      </c>
      <c r="C39" s="6">
        <f>C40+C41+C42</f>
        <v>44651132</v>
      </c>
      <c r="D39" s="6">
        <f>D40+D41+D42</f>
        <v>11542086.57</v>
      </c>
      <c r="E39" s="7">
        <f t="shared" si="0"/>
        <v>25.849482539434838</v>
      </c>
    </row>
    <row r="40" spans="1:5" ht="31.5">
      <c r="A40" s="10" t="s">
        <v>51</v>
      </c>
      <c r="B40" s="13" t="s">
        <v>68</v>
      </c>
      <c r="C40" s="25">
        <v>51600</v>
      </c>
      <c r="D40" s="25">
        <v>51594.4</v>
      </c>
      <c r="E40" s="8">
        <f t="shared" si="0"/>
        <v>99.9891472868217</v>
      </c>
    </row>
    <row r="41" spans="1:5" ht="31.5">
      <c r="A41" s="10" t="s">
        <v>113</v>
      </c>
      <c r="B41" s="13" t="s">
        <v>83</v>
      </c>
      <c r="C41" s="25">
        <v>7000000</v>
      </c>
      <c r="D41" s="25">
        <v>0</v>
      </c>
      <c r="E41" s="8">
        <f t="shared" si="0"/>
        <v>0</v>
      </c>
    </row>
    <row r="42" spans="1:5" ht="15.75">
      <c r="A42" s="10" t="s">
        <v>12</v>
      </c>
      <c r="B42" s="13" t="s">
        <v>98</v>
      </c>
      <c r="C42" s="25">
        <v>37599532</v>
      </c>
      <c r="D42" s="25">
        <v>11490492.17</v>
      </c>
      <c r="E42" s="8">
        <f t="shared" si="0"/>
        <v>30.560199978021004</v>
      </c>
    </row>
    <row r="43" spans="1:5" ht="15.75">
      <c r="A43" s="11" t="s">
        <v>143</v>
      </c>
      <c r="B43" s="12" t="s">
        <v>144</v>
      </c>
      <c r="C43" s="6">
        <f>C44+C45+C46+C47+C48+C49+C50</f>
        <v>11886474254.11</v>
      </c>
      <c r="D43" s="6">
        <f>D44+D45+D46+D47+D48+D49+D50</f>
        <v>7915268941.83</v>
      </c>
      <c r="E43" s="7">
        <f t="shared" si="0"/>
        <v>66.59055303209972</v>
      </c>
    </row>
    <row r="44" spans="1:5" ht="15.75">
      <c r="A44" s="10" t="s">
        <v>108</v>
      </c>
      <c r="B44" s="13" t="s">
        <v>5</v>
      </c>
      <c r="C44" s="25">
        <v>3524687964.98</v>
      </c>
      <c r="D44" s="25">
        <v>2115259461.59</v>
      </c>
      <c r="E44" s="8">
        <f t="shared" si="0"/>
        <v>60.0126729686837</v>
      </c>
    </row>
    <row r="45" spans="1:5" ht="15.75">
      <c r="A45" s="10" t="s">
        <v>85</v>
      </c>
      <c r="B45" s="13" t="s">
        <v>22</v>
      </c>
      <c r="C45" s="25">
        <v>6070146405.62</v>
      </c>
      <c r="D45" s="25">
        <v>4159777972.36</v>
      </c>
      <c r="E45" s="8">
        <f t="shared" si="0"/>
        <v>68.52846199078</v>
      </c>
    </row>
    <row r="46" spans="1:5" ht="15.75">
      <c r="A46" s="10" t="s">
        <v>80</v>
      </c>
      <c r="B46" s="13" t="s">
        <v>37</v>
      </c>
      <c r="C46" s="25">
        <v>168752741.18</v>
      </c>
      <c r="D46" s="25">
        <v>99646689.18</v>
      </c>
      <c r="E46" s="8">
        <f t="shared" si="0"/>
        <v>59.04893069186469</v>
      </c>
    </row>
    <row r="47" spans="1:5" ht="15.75">
      <c r="A47" s="10" t="s">
        <v>20</v>
      </c>
      <c r="B47" s="13" t="s">
        <v>54</v>
      </c>
      <c r="C47" s="25">
        <v>1544886896.17</v>
      </c>
      <c r="D47" s="25">
        <v>1132917165.52</v>
      </c>
      <c r="E47" s="8">
        <f t="shared" si="0"/>
        <v>73.33334034541085</v>
      </c>
    </row>
    <row r="48" spans="1:5" ht="31.5">
      <c r="A48" s="10" t="s">
        <v>44</v>
      </c>
      <c r="B48" s="13" t="s">
        <v>71</v>
      </c>
      <c r="C48" s="25">
        <v>31918549</v>
      </c>
      <c r="D48" s="25">
        <v>20410690.39</v>
      </c>
      <c r="E48" s="8">
        <f t="shared" si="0"/>
        <v>63.946172459155335</v>
      </c>
    </row>
    <row r="49" spans="1:5" ht="15.75">
      <c r="A49" s="10" t="s">
        <v>130</v>
      </c>
      <c r="B49" s="13" t="s">
        <v>102</v>
      </c>
      <c r="C49" s="25">
        <v>303512717.16</v>
      </c>
      <c r="D49" s="25">
        <v>213804633.44</v>
      </c>
      <c r="E49" s="8">
        <f t="shared" si="0"/>
        <v>70.44338551629471</v>
      </c>
    </row>
    <row r="50" spans="1:5" ht="15.75">
      <c r="A50" s="10" t="s">
        <v>40</v>
      </c>
      <c r="B50" s="13" t="s">
        <v>141</v>
      </c>
      <c r="C50" s="25">
        <v>242568980</v>
      </c>
      <c r="D50" s="25">
        <v>173452329.35</v>
      </c>
      <c r="E50" s="8">
        <f t="shared" si="0"/>
        <v>71.50639350093321</v>
      </c>
    </row>
    <row r="51" spans="1:5" ht="15.75">
      <c r="A51" s="11" t="s">
        <v>35</v>
      </c>
      <c r="B51" s="12" t="s">
        <v>112</v>
      </c>
      <c r="C51" s="6">
        <f>C52+C53</f>
        <v>795525633.1</v>
      </c>
      <c r="D51" s="6">
        <f>D52+D53</f>
        <v>401986504.25</v>
      </c>
      <c r="E51" s="7">
        <f t="shared" si="0"/>
        <v>50.53093043445265</v>
      </c>
    </row>
    <row r="52" spans="1:5" ht="15.75">
      <c r="A52" s="10" t="s">
        <v>73</v>
      </c>
      <c r="B52" s="13" t="s">
        <v>129</v>
      </c>
      <c r="C52" s="25">
        <v>763391785.1</v>
      </c>
      <c r="D52" s="25">
        <v>380940035.11</v>
      </c>
      <c r="E52" s="8">
        <f t="shared" si="0"/>
        <v>49.9009869565336</v>
      </c>
    </row>
    <row r="53" spans="1:5" ht="15.75">
      <c r="A53" s="10" t="s">
        <v>61</v>
      </c>
      <c r="B53" s="13" t="s">
        <v>27</v>
      </c>
      <c r="C53" s="25">
        <v>32133848</v>
      </c>
      <c r="D53" s="25">
        <v>21046469.14</v>
      </c>
      <c r="E53" s="8">
        <f t="shared" si="0"/>
        <v>65.49626157439968</v>
      </c>
    </row>
    <row r="54" spans="1:5" ht="15.75">
      <c r="A54" s="11" t="s">
        <v>59</v>
      </c>
      <c r="B54" s="12" t="s">
        <v>81</v>
      </c>
      <c r="C54" s="6">
        <f>C55+C56+C57+C58+C59+C60</f>
        <v>4254878282.3399997</v>
      </c>
      <c r="D54" s="6">
        <f>D55+D56+D57+D58+D59+D60</f>
        <v>2635975985.58</v>
      </c>
      <c r="E54" s="7">
        <f t="shared" si="0"/>
        <v>61.95185409934516</v>
      </c>
    </row>
    <row r="55" spans="1:5" s="2" customFormat="1" ht="15.75">
      <c r="A55" s="10" t="s">
        <v>48</v>
      </c>
      <c r="B55" s="13" t="s">
        <v>104</v>
      </c>
      <c r="C55" s="25">
        <v>2378469086.79</v>
      </c>
      <c r="D55" s="25">
        <v>1266695846.59</v>
      </c>
      <c r="E55" s="8">
        <f t="shared" si="0"/>
        <v>53.25677149327773</v>
      </c>
    </row>
    <row r="56" spans="1:5" s="9" customFormat="1" ht="15.75">
      <c r="A56" s="10" t="s">
        <v>90</v>
      </c>
      <c r="B56" s="13" t="s">
        <v>117</v>
      </c>
      <c r="C56" s="25">
        <v>1255194659.2</v>
      </c>
      <c r="D56" s="25">
        <v>893687907.82</v>
      </c>
      <c r="E56" s="8">
        <f t="shared" si="0"/>
        <v>71.19914837668232</v>
      </c>
    </row>
    <row r="57" spans="1:5" ht="15.75">
      <c r="A57" s="10" t="s">
        <v>95</v>
      </c>
      <c r="B57" s="13" t="s">
        <v>0</v>
      </c>
      <c r="C57" s="25">
        <v>103554036.27</v>
      </c>
      <c r="D57" s="25">
        <v>95909581.44</v>
      </c>
      <c r="E57" s="8">
        <f t="shared" si="0"/>
        <v>92.61790741785444</v>
      </c>
    </row>
    <row r="58" spans="1:5" ht="15.75">
      <c r="A58" s="10" t="s">
        <v>124</v>
      </c>
      <c r="B58" s="13" t="s">
        <v>14</v>
      </c>
      <c r="C58" s="25">
        <v>81962096.15</v>
      </c>
      <c r="D58" s="25">
        <v>58363272.4</v>
      </c>
      <c r="E58" s="8">
        <f t="shared" si="0"/>
        <v>71.20763760505653</v>
      </c>
    </row>
    <row r="59" spans="1:5" ht="31.5">
      <c r="A59" s="10" t="s">
        <v>4</v>
      </c>
      <c r="B59" s="13" t="s">
        <v>32</v>
      </c>
      <c r="C59" s="25">
        <v>129046366.18</v>
      </c>
      <c r="D59" s="25">
        <v>97455943.89</v>
      </c>
      <c r="E59" s="8">
        <f t="shared" si="0"/>
        <v>75.52009930606168</v>
      </c>
    </row>
    <row r="60" spans="1:5" ht="15.75">
      <c r="A60" s="10" t="s">
        <v>47</v>
      </c>
      <c r="B60" s="13" t="s">
        <v>77</v>
      </c>
      <c r="C60" s="25">
        <v>306652037.75</v>
      </c>
      <c r="D60" s="25">
        <v>223863433.44</v>
      </c>
      <c r="E60" s="8">
        <f t="shared" si="0"/>
        <v>73.00242812099167</v>
      </c>
    </row>
    <row r="61" spans="1:5" ht="15.75">
      <c r="A61" s="11" t="s">
        <v>62</v>
      </c>
      <c r="B61" s="12" t="s">
        <v>13</v>
      </c>
      <c r="C61" s="6">
        <f>C62+C63+C64+C65+C66</f>
        <v>16053829583.160002</v>
      </c>
      <c r="D61" s="6">
        <f>D62+D63+D64+D65+D66</f>
        <v>10660346482.51</v>
      </c>
      <c r="E61" s="7">
        <f t="shared" si="0"/>
        <v>66.40376009530083</v>
      </c>
    </row>
    <row r="62" spans="1:5" s="1" customFormat="1" ht="15.75">
      <c r="A62" s="10" t="s">
        <v>115</v>
      </c>
      <c r="B62" s="13" t="s">
        <v>25</v>
      </c>
      <c r="C62" s="25">
        <v>128399463.16</v>
      </c>
      <c r="D62" s="25">
        <v>92906552.16</v>
      </c>
      <c r="E62" s="8">
        <f t="shared" si="0"/>
        <v>72.35743037665829</v>
      </c>
    </row>
    <row r="63" spans="1:5" s="9" customFormat="1" ht="15.75">
      <c r="A63" s="10" t="s">
        <v>132</v>
      </c>
      <c r="B63" s="13" t="s">
        <v>45</v>
      </c>
      <c r="C63" s="25">
        <v>1431113826.94</v>
      </c>
      <c r="D63" s="25">
        <v>943951856.94</v>
      </c>
      <c r="E63" s="8">
        <f t="shared" si="0"/>
        <v>65.95924371427205</v>
      </c>
    </row>
    <row r="64" spans="1:5" ht="15.75">
      <c r="A64" s="10" t="s">
        <v>69</v>
      </c>
      <c r="B64" s="13" t="s">
        <v>63</v>
      </c>
      <c r="C64" s="25">
        <v>12659611547.43</v>
      </c>
      <c r="D64" s="25">
        <v>8523680168.99</v>
      </c>
      <c r="E64" s="8">
        <f t="shared" si="0"/>
        <v>67.32971337276437</v>
      </c>
    </row>
    <row r="65" spans="1:5" ht="15.75">
      <c r="A65" s="10" t="s">
        <v>84</v>
      </c>
      <c r="B65" s="13" t="s">
        <v>76</v>
      </c>
      <c r="C65" s="25">
        <v>1599124392.37</v>
      </c>
      <c r="D65" s="25">
        <v>948384754</v>
      </c>
      <c r="E65" s="8">
        <f t="shared" si="0"/>
        <v>59.306502891525284</v>
      </c>
    </row>
    <row r="66" spans="1:5" ht="15.75">
      <c r="A66" s="10" t="s">
        <v>120</v>
      </c>
      <c r="B66" s="13" t="s">
        <v>109</v>
      </c>
      <c r="C66" s="25">
        <v>235580353.26</v>
      </c>
      <c r="D66" s="25">
        <v>151423150.42</v>
      </c>
      <c r="E66" s="8">
        <f t="shared" si="0"/>
        <v>64.27664630117975</v>
      </c>
    </row>
    <row r="67" spans="1:5" ht="15.75">
      <c r="A67" s="11" t="s">
        <v>43</v>
      </c>
      <c r="B67" s="12" t="s">
        <v>138</v>
      </c>
      <c r="C67" s="6">
        <f>C68+C69+C70+C71</f>
        <v>841672076.9100001</v>
      </c>
      <c r="D67" s="6">
        <f>D68+D69+D70+D71</f>
        <v>476747340.4200001</v>
      </c>
      <c r="E67" s="7">
        <f t="shared" si="0"/>
        <v>56.64288426559963</v>
      </c>
    </row>
    <row r="68" spans="1:5" s="1" customFormat="1" ht="15.75">
      <c r="A68" s="10" t="s">
        <v>41</v>
      </c>
      <c r="B68" s="13" t="s">
        <v>1</v>
      </c>
      <c r="C68" s="25">
        <v>457554202.3</v>
      </c>
      <c r="D68" s="25">
        <v>256919287.68</v>
      </c>
      <c r="E68" s="8">
        <f t="shared" si="0"/>
        <v>56.15056891370179</v>
      </c>
    </row>
    <row r="69" spans="1:5" s="9" customFormat="1" ht="15.75">
      <c r="A69" s="10" t="s">
        <v>118</v>
      </c>
      <c r="B69" s="13" t="s">
        <v>15</v>
      </c>
      <c r="C69" s="25">
        <v>254856238.61</v>
      </c>
      <c r="D69" s="25">
        <v>125552842.29</v>
      </c>
      <c r="E69" s="8">
        <f t="shared" si="0"/>
        <v>49.26418241702543</v>
      </c>
    </row>
    <row r="70" spans="1:5" ht="15.75">
      <c r="A70" s="10" t="s">
        <v>34</v>
      </c>
      <c r="B70" s="13" t="s">
        <v>29</v>
      </c>
      <c r="C70" s="25">
        <v>118110071</v>
      </c>
      <c r="D70" s="25">
        <v>86824264.85</v>
      </c>
      <c r="E70" s="8">
        <f t="shared" si="0"/>
        <v>73.51131373885974</v>
      </c>
    </row>
    <row r="71" spans="1:5" ht="31.5">
      <c r="A71" s="10" t="s">
        <v>149</v>
      </c>
      <c r="B71" s="13" t="s">
        <v>66</v>
      </c>
      <c r="C71" s="25">
        <v>11151565</v>
      </c>
      <c r="D71" s="25">
        <v>7450945.6</v>
      </c>
      <c r="E71" s="8">
        <f t="shared" si="0"/>
        <v>66.81524611119605</v>
      </c>
    </row>
    <row r="72" spans="1:5" ht="15.75">
      <c r="A72" s="11" t="s">
        <v>105</v>
      </c>
      <c r="B72" s="12" t="s">
        <v>110</v>
      </c>
      <c r="C72" s="6">
        <f>C73+C74+C75</f>
        <v>98758884.95</v>
      </c>
      <c r="D72" s="6">
        <f>D73+D74+D75</f>
        <v>68607002.74</v>
      </c>
      <c r="E72" s="7">
        <f aca="true" t="shared" si="1" ref="E72:E82">D72/C72*100</f>
        <v>69.4691953789622</v>
      </c>
    </row>
    <row r="73" spans="1:5" s="1" customFormat="1" ht="15.75">
      <c r="A73" s="10" t="s">
        <v>127</v>
      </c>
      <c r="B73" s="13" t="s">
        <v>123</v>
      </c>
      <c r="C73" s="25">
        <v>25978693.63</v>
      </c>
      <c r="D73" s="25">
        <v>18851111.99</v>
      </c>
      <c r="E73" s="8">
        <f t="shared" si="1"/>
        <v>72.56374111218155</v>
      </c>
    </row>
    <row r="74" spans="1:5" s="9" customFormat="1" ht="15.75">
      <c r="A74" s="10" t="s">
        <v>148</v>
      </c>
      <c r="B74" s="13" t="s">
        <v>142</v>
      </c>
      <c r="C74" s="25">
        <v>41454299.01</v>
      </c>
      <c r="D74" s="25">
        <v>26760067.16</v>
      </c>
      <c r="E74" s="8">
        <f t="shared" si="1"/>
        <v>64.55317735211175</v>
      </c>
    </row>
    <row r="75" spans="1:5" ht="31.5">
      <c r="A75" s="10" t="s">
        <v>92</v>
      </c>
      <c r="B75" s="13" t="s">
        <v>21</v>
      </c>
      <c r="C75" s="25">
        <v>31325892.31</v>
      </c>
      <c r="D75" s="25">
        <v>22995823.59</v>
      </c>
      <c r="E75" s="8">
        <f t="shared" si="1"/>
        <v>73.40835932919033</v>
      </c>
    </row>
    <row r="76" spans="1:5" ht="31.5">
      <c r="A76" s="11" t="s">
        <v>7</v>
      </c>
      <c r="B76" s="12" t="s">
        <v>75</v>
      </c>
      <c r="C76" s="6">
        <f>C77</f>
        <v>261449058.04</v>
      </c>
      <c r="D76" s="6">
        <f>D77</f>
        <v>134673677.27</v>
      </c>
      <c r="E76" s="7">
        <f t="shared" si="1"/>
        <v>51.51048478797572</v>
      </c>
    </row>
    <row r="77" spans="1:5" s="1" customFormat="1" ht="31.5">
      <c r="A77" s="10" t="s">
        <v>33</v>
      </c>
      <c r="B77" s="13" t="s">
        <v>96</v>
      </c>
      <c r="C77" s="25">
        <v>261449058.04</v>
      </c>
      <c r="D77" s="25">
        <v>134673677.27</v>
      </c>
      <c r="E77" s="8">
        <f t="shared" si="1"/>
        <v>51.51048478797572</v>
      </c>
    </row>
    <row r="78" spans="1:5" s="9" customFormat="1" ht="63">
      <c r="A78" s="11" t="s">
        <v>16</v>
      </c>
      <c r="B78" s="12" t="s">
        <v>53</v>
      </c>
      <c r="C78" s="6">
        <f>C79+C80+C81</f>
        <v>3265479094.92</v>
      </c>
      <c r="D78" s="6">
        <f>D79+D80+D81</f>
        <v>2317537653.85</v>
      </c>
      <c r="E78" s="7">
        <f t="shared" si="1"/>
        <v>70.97083112414708</v>
      </c>
    </row>
    <row r="79" spans="1:5" s="1" customFormat="1" ht="47.25">
      <c r="A79" s="10" t="s">
        <v>125</v>
      </c>
      <c r="B79" s="13" t="s">
        <v>65</v>
      </c>
      <c r="C79" s="25">
        <v>2112198000</v>
      </c>
      <c r="D79" s="25">
        <v>1587741600</v>
      </c>
      <c r="E79" s="8">
        <f t="shared" si="1"/>
        <v>75.17011189291914</v>
      </c>
    </row>
    <row r="80" spans="1:5" s="9" customFormat="1" ht="15.75">
      <c r="A80" s="10" t="s">
        <v>94</v>
      </c>
      <c r="B80" s="13" t="s">
        <v>79</v>
      </c>
      <c r="C80" s="25">
        <v>1064081094.92</v>
      </c>
      <c r="D80" s="25">
        <v>697318780.85</v>
      </c>
      <c r="E80" s="8">
        <f t="shared" si="1"/>
        <v>65.53248471183731</v>
      </c>
    </row>
    <row r="81" spans="1:5" ht="15.75">
      <c r="A81" s="10" t="s">
        <v>88</v>
      </c>
      <c r="B81" s="13" t="s">
        <v>101</v>
      </c>
      <c r="C81" s="25">
        <v>89200000</v>
      </c>
      <c r="D81" s="25">
        <v>32477273</v>
      </c>
      <c r="E81" s="8">
        <f t="shared" si="1"/>
        <v>36.40949887892377</v>
      </c>
    </row>
    <row r="82" spans="1:5" s="1" customFormat="1" ht="15.75">
      <c r="A82" s="14" t="s">
        <v>152</v>
      </c>
      <c r="B82" s="15"/>
      <c r="C82" s="6">
        <f>C8+C9+C10+C11+C12+C13+C14+C15+C17+C18+C20+C21+C22+C23+C25+C26+C27+C28+C29+C30+C31+C32+C33+C35+C36+C37+C38+C40+C41+C42+C44+C45+C46+C47+C48+C49+C50+C52+C53+C55+C56+C57+C58+C59+C60+C62+C63+C64+C65+C66+C68+C69+C70+C71+C73+C74+C75+C77+C79+C80+C81</f>
        <v>57348053057.240005</v>
      </c>
      <c r="D82" s="6">
        <f>D8+D9+D10+D11+D12+D13+D14+D15+D17+D18+D20+D21+D22+D23+D25+D26+D27+D28+D29+D30+D31+D32+D33+D35+D36+D37+D38+D40+D41+D42+D44+D45+D46+D47+D48+D49+D50+D52+D53+D55+D56+D57+D58+D59+D60+D62+D63+D64+D65+D66+D68+D69+D70+D71+D73+D74+D75+D77+D79+D80+D81</f>
        <v>34968126637.459984</v>
      </c>
      <c r="E82" s="7">
        <f t="shared" si="1"/>
        <v>60.97526380286658</v>
      </c>
    </row>
  </sheetData>
  <sheetProtection/>
  <mergeCells count="9">
    <mergeCell ref="A82:B82"/>
    <mergeCell ref="A4:A6"/>
    <mergeCell ref="B4:B6"/>
    <mergeCell ref="A1:D1"/>
    <mergeCell ref="C3:D3"/>
    <mergeCell ref="E4:E6"/>
    <mergeCell ref="C4:C6"/>
    <mergeCell ref="D4:D6"/>
    <mergeCell ref="A2:E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2018-04-19T15:15:02Z</cp:lastPrinted>
  <dcterms:created xsi:type="dcterms:W3CDTF">2017-05-03T15:49:45Z</dcterms:created>
  <dcterms:modified xsi:type="dcterms:W3CDTF">2018-10-17T12:26:36Z</dcterms:modified>
  <cp:category/>
  <cp:version/>
  <cp:contentType/>
  <cp:contentStatus/>
</cp:coreProperties>
</file>